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789F26BA-C75C-464E-B4C8-CA4ADBF2FF4D}" xr6:coauthVersionLast="47" xr6:coauthVersionMax="47" xr10:uidLastSave="{00000000-0000-0000-0000-000000000000}"/>
  <bookViews>
    <workbookView xWindow="-24120" yWindow="-6885" windowWidth="24240" windowHeight="13020" xr2:uid="{60439C12-DFC6-477C-8837-F7A5436A8D32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7" i="1"/>
  <c r="B21" i="1" l="1"/>
  <c r="B22" i="1"/>
  <c r="B18" i="1"/>
  <c r="B16" i="1"/>
  <c r="B19" i="1" s="1"/>
  <c r="B20" i="1"/>
  <c r="B23" i="1"/>
  <c r="B24" i="1" s="1"/>
</calcChain>
</file>

<file path=xl/sharedStrings.xml><?xml version="1.0" encoding="utf-8"?>
<sst xmlns="http://schemas.openxmlformats.org/spreadsheetml/2006/main" count="20" uniqueCount="20">
  <si>
    <r>
      <t xml:space="preserve">     </t>
    </r>
    <r>
      <rPr>
        <sz val="12"/>
        <rFont val="Times New Roman"/>
        <family val="1"/>
      </rPr>
      <t>Annual Demand</t>
    </r>
  </si>
  <si>
    <t xml:space="preserve">     Ordering Cost</t>
  </si>
  <si>
    <t xml:space="preserve">     Cost per Unit</t>
  </si>
  <si>
    <t xml:space="preserve">     Working Days per Year</t>
  </si>
  <si>
    <t>Optimal Inventory Policy</t>
  </si>
  <si>
    <t>Annual Inventory Holding Cost</t>
  </si>
  <si>
    <t>Annual Ordering Cost</t>
  </si>
  <si>
    <t>Total Annual Cost</t>
  </si>
  <si>
    <t>Maximum Inventory Level</t>
  </si>
  <si>
    <t>Average Inventory Level</t>
  </si>
  <si>
    <t>Reorder Point</t>
  </si>
  <si>
    <t>Number of Orders per Year</t>
  </si>
  <si>
    <t>Cycle Time (Days)</t>
  </si>
  <si>
    <t xml:space="preserve">     Lead Time (Days)</t>
  </si>
  <si>
    <t xml:space="preserve">     Annual Inventory Holding Rate %</t>
  </si>
  <si>
    <t>Production Lot Size</t>
  </si>
  <si>
    <t>Economic Order Quantity with Planned Shortages</t>
  </si>
  <si>
    <t xml:space="preserve">     Annual Backorder Cost per Unit</t>
  </si>
  <si>
    <t>Annual Backorder Cost</t>
  </si>
  <si>
    <t>Number of Backorders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</si>
</sst>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$&quot;#,##0.00"/>
  </numFmts>
  <fonts count="4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184" fontId="0" fillId="0" borderId="1" xfId="0" applyNumberFormat="1" applyBorder="1"/>
    <xf numFmtId="3" fontId="0" fillId="0" borderId="3" xfId="0" applyNumberFormat="1" applyBorder="1"/>
    <xf numFmtId="0" fontId="3" fillId="0" borderId="0" xfId="0" applyFont="1"/>
    <xf numFmtId="2" fontId="0" fillId="2" borderId="0" xfId="0" applyNumberFormat="1" applyFill="1"/>
    <xf numFmtId="184" fontId="0" fillId="2" borderId="0" xfId="0" applyNumberFormat="1" applyFill="1"/>
    <xf numFmtId="4" fontId="0" fillId="2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A8EB-822C-48C4-A0B8-002B7483D582}">
  <dimension ref="A1:B24"/>
  <sheetViews>
    <sheetView tabSelected="1" workbookViewId="0"/>
  </sheetViews>
  <sheetFormatPr defaultRowHeight="15.75" x14ac:dyDescent="0.25"/>
  <cols>
    <col min="1" max="1" width="31.5" customWidth="1"/>
    <col min="2" max="2" width="12.75" customWidth="1"/>
  </cols>
  <sheetData>
    <row r="1" spans="1:2" ht="18.75" x14ac:dyDescent="0.3">
      <c r="A1" s="6" t="s">
        <v>16</v>
      </c>
    </row>
    <row r="2" spans="1:2" ht="16.5" thickBot="1" x14ac:dyDescent="0.3"/>
    <row r="3" spans="1:2" x14ac:dyDescent="0.25">
      <c r="A3" t="s">
        <v>0</v>
      </c>
      <c r="B3" s="5">
        <v>2000</v>
      </c>
    </row>
    <row r="4" spans="1:2" x14ac:dyDescent="0.25">
      <c r="A4" t="s">
        <v>1</v>
      </c>
      <c r="B4" s="4">
        <v>25</v>
      </c>
    </row>
    <row r="5" spans="1:2" x14ac:dyDescent="0.25">
      <c r="A5" t="s">
        <v>14</v>
      </c>
      <c r="B5" s="1">
        <v>20</v>
      </c>
    </row>
    <row r="6" spans="1:2" x14ac:dyDescent="0.25">
      <c r="A6" t="s">
        <v>2</v>
      </c>
      <c r="B6" s="4">
        <v>50</v>
      </c>
    </row>
    <row r="7" spans="1:2" x14ac:dyDescent="0.25">
      <c r="A7" t="s">
        <v>17</v>
      </c>
      <c r="B7" s="4">
        <v>30</v>
      </c>
    </row>
    <row r="8" spans="1:2" x14ac:dyDescent="0.25">
      <c r="A8" t="s">
        <v>3</v>
      </c>
      <c r="B8" s="1">
        <v>250</v>
      </c>
    </row>
    <row r="9" spans="1:2" ht="16.5" thickBot="1" x14ac:dyDescent="0.3">
      <c r="A9" t="s">
        <v>13</v>
      </c>
      <c r="B9" s="2">
        <v>5</v>
      </c>
    </row>
    <row r="12" spans="1:2" x14ac:dyDescent="0.25">
      <c r="A12" s="3" t="s">
        <v>4</v>
      </c>
    </row>
    <row r="14" spans="1:2" x14ac:dyDescent="0.25">
      <c r="A14" t="s">
        <v>15</v>
      </c>
      <c r="B14" s="7">
        <f>SQRT((2*B3*B4/(B5/100*B6))*((B5/100*B6+B7)/B7))</f>
        <v>115.47005383792515</v>
      </c>
    </row>
    <row r="15" spans="1:2" x14ac:dyDescent="0.25">
      <c r="A15" t="s">
        <v>19</v>
      </c>
      <c r="B15" s="7">
        <f>B14*(B5/100*B6/(B5/100*B6+B7))</f>
        <v>28.867513459481287</v>
      </c>
    </row>
    <row r="16" spans="1:2" x14ac:dyDescent="0.25">
      <c r="A16" t="s">
        <v>5</v>
      </c>
      <c r="B16" s="8">
        <f>((B14-B15)^2/(2*B14))*(B5/100*B6)</f>
        <v>324.7595264191645</v>
      </c>
    </row>
    <row r="17" spans="1:2" x14ac:dyDescent="0.25">
      <c r="A17" t="s">
        <v>6</v>
      </c>
      <c r="B17" s="8">
        <f>B3/B14*B4</f>
        <v>433.01270189221935</v>
      </c>
    </row>
    <row r="18" spans="1:2" x14ac:dyDescent="0.25">
      <c r="A18" t="s">
        <v>18</v>
      </c>
      <c r="B18" s="8">
        <f>B15^2/(2*B14)*B7</f>
        <v>108.25317547305482</v>
      </c>
    </row>
    <row r="19" spans="1:2" x14ac:dyDescent="0.25">
      <c r="A19" t="s">
        <v>7</v>
      </c>
      <c r="B19" s="8">
        <f>B16+B17+B18</f>
        <v>866.02540378443871</v>
      </c>
    </row>
    <row r="20" spans="1:2" x14ac:dyDescent="0.25">
      <c r="A20" t="s">
        <v>8</v>
      </c>
      <c r="B20" s="9">
        <f>B14-B15</f>
        <v>86.602540378443862</v>
      </c>
    </row>
    <row r="21" spans="1:2" x14ac:dyDescent="0.25">
      <c r="A21" t="s">
        <v>9</v>
      </c>
      <c r="B21" s="7">
        <f>(B14-B15)^2/(2*B14)</f>
        <v>32.47595264191645</v>
      </c>
    </row>
    <row r="22" spans="1:2" x14ac:dyDescent="0.25">
      <c r="A22" t="s">
        <v>10</v>
      </c>
      <c r="B22" s="7">
        <f>(B3/B8)*B9-B15</f>
        <v>11.132486540518713</v>
      </c>
    </row>
    <row r="23" spans="1:2" x14ac:dyDescent="0.25">
      <c r="A23" t="s">
        <v>11</v>
      </c>
      <c r="B23" s="7">
        <f>B3/B14</f>
        <v>17.320508075688775</v>
      </c>
    </row>
    <row r="24" spans="1:2" x14ac:dyDescent="0.25">
      <c r="A24" t="s">
        <v>12</v>
      </c>
      <c r="B24" s="7">
        <f>B8/B23</f>
        <v>14.433756729740642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6C53-0BC2-4DE5-95C1-A2085F2EBCA3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F8F7-06CC-4044-8D3F-9BA768382FAE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cp:lastPrinted>1998-07-22T18:27:20Z</cp:lastPrinted>
  <dcterms:created xsi:type="dcterms:W3CDTF">1998-07-22T18:03:38Z</dcterms:created>
  <dcterms:modified xsi:type="dcterms:W3CDTF">2025-04-04T03:55:40Z</dcterms:modified>
</cp:coreProperties>
</file>